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45" windowHeight="12390" activeTab="0"/>
  </bookViews>
  <sheets>
    <sheet name="B-CPAP" sheetId="1" r:id="rId1"/>
    <sheet name="TPC-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<sst xmlns="http://schemas.openxmlformats.org/spreadsheetml/2006/main" count="55" uniqueCount="22">
  <si>
    <t>Time(day)</t>
  </si>
  <si>
    <t>OD450</t>
  </si>
  <si>
    <t>day 1</t>
  </si>
  <si>
    <t>day 2</t>
  </si>
  <si>
    <t>day 3</t>
  </si>
  <si>
    <t>day 4</t>
  </si>
  <si>
    <t>day 5</t>
  </si>
  <si>
    <t>OD450 /fold</t>
  </si>
  <si>
    <t>table 1</t>
  </si>
  <si>
    <t>table 2</t>
  </si>
  <si>
    <t>AVERAGE</t>
  </si>
  <si>
    <t>STDEV</t>
  </si>
  <si>
    <t>P Value</t>
  </si>
  <si>
    <t>vs</t>
  </si>
  <si>
    <t>shCtrl</t>
  </si>
  <si>
    <t>shGSG2-1</t>
  </si>
  <si>
    <t>shGSG2-2</t>
  </si>
  <si>
    <t xml:space="preserve">T-Test </t>
  </si>
  <si>
    <t xml:space="preserve">T-Test </t>
  </si>
  <si>
    <t>CCK8 raw data</t>
  </si>
  <si>
    <t>&lt; 0.001</t>
  </si>
  <si>
    <t>Supplementary Data File 1. CCK8 raw data.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</si>
</sst>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_ "/>
    <numFmt numFmtId="177" formatCode="0_ "/>
    <numFmt numFmtId="178" formatCode="#,##0.000000_ "/>
    <numFmt numFmtId="179" formatCode="0.0_ "/>
    <numFmt numFmtId="180" formatCode="#,##0.0000_ "/>
  </numFmts>
  <fonts count="47">
    <font>
      <sz val="11"/>
      <color theme="1"/>
      <name val="Calibri"/>
      <family val="2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Helvetic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5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33" borderId="12" xfId="0" applyNumberFormat="1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center" vertical="center"/>
    </xf>
    <xf numFmtId="177" fontId="3" fillId="33" borderId="11" xfId="0" applyNumberFormat="1" applyFont="1" applyFill="1" applyBorder="1" applyAlignment="1">
      <alignment horizontal="left" vertical="center"/>
    </xf>
    <xf numFmtId="178" fontId="3" fillId="0" borderId="10" xfId="0" applyNumberFormat="1" applyFont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33" borderId="12" xfId="0" applyNumberFormat="1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center" vertical="center"/>
    </xf>
    <xf numFmtId="177" fontId="3" fillId="33" borderId="11" xfId="0" applyNumberFormat="1" applyFont="1" applyFill="1" applyBorder="1" applyAlignment="1">
      <alignment horizontal="left" vertical="center"/>
    </xf>
    <xf numFmtId="180" fontId="3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 2" xfId="63"/>
    <cellStyle name="常规 2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CK8&#26816;&#27979;%20%20&#23454;&#39564;&#25253;&#21578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CK8 实验参数"/>
      <sheetName val="CCK8 实验数据 "/>
    </sheetNames>
    <sheetDataSet>
      <sheetData sheetId="0">
        <row r="8">
          <cell r="A8" t="str">
            <v>shCtrl</v>
          </cell>
        </row>
        <row r="9">
          <cell r="A9" t="str">
            <v>shGSG2-1</v>
          </cell>
        </row>
        <row r="10">
          <cell r="A10" t="str">
            <v>shGSG2-2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2"/>
  <sheetViews>
    <sheetView tabSelected="1" workbookViewId="0" topLeftCell="A1">
      <selection activeCell="A1" sqref="A1:IV1"/>
    </sheetView>
  </sheetViews>
  <sheetFormatPr defaultColWidth="10.8515625" defaultRowHeight="15"/>
  <cols>
    <col min="1" max="2" width="10.8515625" style="2" customWidth="1"/>
    <col min="3" max="3" width="8.421875" style="2" customWidth="1"/>
    <col min="4" max="4" width="17.28125" style="2" customWidth="1"/>
    <col min="5" max="5" width="11.421875" style="2" customWidth="1"/>
    <col min="6" max="6" width="18.140625" style="2" customWidth="1"/>
    <col min="7" max="7" width="11.421875" style="2" customWidth="1"/>
    <col min="8" max="13" width="11.00390625" style="2" customWidth="1"/>
    <col min="14" max="14" width="17.7109375" style="2" customWidth="1"/>
    <col min="15" max="15" width="11.00390625" style="2" customWidth="1"/>
    <col min="16" max="17" width="10.8515625" style="2" customWidth="1"/>
    <col min="18" max="18" width="12.57421875" style="2" bestFit="1" customWidth="1"/>
    <col min="19" max="30" width="11.140625" style="2" bestFit="1" customWidth="1"/>
    <col min="31" max="248" width="10.8515625" style="2" customWidth="1"/>
    <col min="249" max="16384" width="10.8515625" style="3" customWidth="1"/>
  </cols>
  <sheetData>
    <row r="1" s="25" customFormat="1" ht="14.25" customHeight="1">
      <c r="A1" s="25" t="s">
        <v>21</v>
      </c>
    </row>
    <row r="2" spans="2:248" ht="14.25">
      <c r="B2" s="5"/>
      <c r="C2" s="5" t="s">
        <v>0</v>
      </c>
      <c r="D2" s="26" t="s">
        <v>14</v>
      </c>
      <c r="E2" s="27"/>
      <c r="F2" s="28"/>
      <c r="G2" s="29" t="s">
        <v>15</v>
      </c>
      <c r="H2" s="29"/>
      <c r="I2" s="29"/>
      <c r="J2" s="29" t="s">
        <v>16</v>
      </c>
      <c r="K2" s="29"/>
      <c r="L2" s="29"/>
      <c r="IL2" s="3"/>
      <c r="IM2" s="3"/>
      <c r="IN2" s="3"/>
    </row>
    <row r="3" spans="2:248" ht="14.25">
      <c r="B3" s="33" t="s">
        <v>1</v>
      </c>
      <c r="C3" s="5" t="s">
        <v>2</v>
      </c>
      <c r="D3" s="7">
        <v>0.1189</v>
      </c>
      <c r="E3" s="7">
        <v>0.1202</v>
      </c>
      <c r="F3" s="7">
        <v>0.1216</v>
      </c>
      <c r="G3" s="7">
        <v>0.1177</v>
      </c>
      <c r="H3" s="7">
        <v>0.1176</v>
      </c>
      <c r="I3" s="7">
        <v>0.1163</v>
      </c>
      <c r="J3" s="7">
        <v>0.1181</v>
      </c>
      <c r="K3" s="7">
        <v>0.1149</v>
      </c>
      <c r="L3" s="7">
        <v>0.1183</v>
      </c>
      <c r="IL3" s="3"/>
      <c r="IM3" s="3"/>
      <c r="IN3" s="3"/>
    </row>
    <row r="4" spans="2:248" ht="14.25">
      <c r="B4" s="33"/>
      <c r="C4" s="5" t="s">
        <v>3</v>
      </c>
      <c r="D4" s="7">
        <v>0.2831</v>
      </c>
      <c r="E4" s="7">
        <v>0.2783</v>
      </c>
      <c r="F4" s="7">
        <v>0.2796</v>
      </c>
      <c r="G4" s="7">
        <v>0.1781</v>
      </c>
      <c r="H4" s="7">
        <v>0.1794</v>
      </c>
      <c r="I4" s="7">
        <v>0.17</v>
      </c>
      <c r="J4" s="7">
        <v>0.1879</v>
      </c>
      <c r="K4" s="7">
        <v>0.18</v>
      </c>
      <c r="L4" s="7">
        <v>0.185</v>
      </c>
      <c r="IL4" s="3"/>
      <c r="IM4" s="3"/>
      <c r="IN4" s="3"/>
    </row>
    <row r="5" spans="2:248" ht="14.25">
      <c r="B5" s="33"/>
      <c r="C5" s="5" t="s">
        <v>4</v>
      </c>
      <c r="D5" s="7">
        <v>0.4022</v>
      </c>
      <c r="E5" s="7">
        <v>0.4076</v>
      </c>
      <c r="F5" s="7">
        <v>0.412</v>
      </c>
      <c r="G5" s="7">
        <v>0.2176</v>
      </c>
      <c r="H5" s="7">
        <v>0.2256</v>
      </c>
      <c r="I5" s="7">
        <v>0.2159</v>
      </c>
      <c r="J5" s="7">
        <v>0.303</v>
      </c>
      <c r="K5" s="7">
        <v>0.3077</v>
      </c>
      <c r="L5" s="7">
        <v>0.3031</v>
      </c>
      <c r="IL5" s="3"/>
      <c r="IM5" s="3"/>
      <c r="IN5" s="3"/>
    </row>
    <row r="6" spans="2:248" ht="14.25">
      <c r="B6" s="33"/>
      <c r="C6" s="5" t="s">
        <v>5</v>
      </c>
      <c r="D6" s="7">
        <v>0.6497</v>
      </c>
      <c r="E6" s="7">
        <v>0.6598</v>
      </c>
      <c r="F6" s="7">
        <v>0.6559</v>
      </c>
      <c r="G6" s="7">
        <v>0.3219</v>
      </c>
      <c r="H6" s="7">
        <v>0.3207</v>
      </c>
      <c r="I6" s="7">
        <v>0.316</v>
      </c>
      <c r="J6" s="7">
        <v>0.4372</v>
      </c>
      <c r="K6" s="7">
        <v>0.42965</v>
      </c>
      <c r="L6" s="7">
        <v>0.4</v>
      </c>
      <c r="IL6" s="3"/>
      <c r="IM6" s="3"/>
      <c r="IN6" s="3"/>
    </row>
    <row r="7" spans="2:248" ht="14.25">
      <c r="B7" s="33"/>
      <c r="C7" s="5" t="s">
        <v>6</v>
      </c>
      <c r="D7" s="7">
        <v>0.8306</v>
      </c>
      <c r="E7" s="7">
        <v>0.8359</v>
      </c>
      <c r="F7" s="7">
        <v>0.8259</v>
      </c>
      <c r="G7" s="7">
        <v>0.5511</v>
      </c>
      <c r="H7" s="7">
        <v>0.5579</v>
      </c>
      <c r="I7" s="7">
        <v>0.552</v>
      </c>
      <c r="J7" s="7">
        <v>0.659</v>
      </c>
      <c r="K7" s="7">
        <v>0.6789</v>
      </c>
      <c r="L7" s="7">
        <v>0.6549</v>
      </c>
      <c r="IL7" s="3"/>
      <c r="IM7" s="3"/>
      <c r="IN7" s="3"/>
    </row>
    <row r="8" spans="2:248" ht="14.25">
      <c r="B8" s="5"/>
      <c r="C8" s="5" t="s">
        <v>0</v>
      </c>
      <c r="D8" s="29" t="str">
        <f>D2</f>
        <v>shCtrl</v>
      </c>
      <c r="E8" s="29"/>
      <c r="F8" s="29"/>
      <c r="G8" s="29" t="str">
        <f>G2</f>
        <v>shGSG2-1</v>
      </c>
      <c r="H8" s="29"/>
      <c r="I8" s="29"/>
      <c r="J8" s="29" t="str">
        <f>J2</f>
        <v>shGSG2-2</v>
      </c>
      <c r="K8" s="29"/>
      <c r="L8" s="29"/>
      <c r="IL8" s="3"/>
      <c r="IM8" s="3"/>
      <c r="IN8" s="3"/>
    </row>
    <row r="9" spans="2:248" ht="15" customHeight="1">
      <c r="B9" s="33" t="s">
        <v>7</v>
      </c>
      <c r="C9" s="5" t="str">
        <f>C3</f>
        <v>day 1</v>
      </c>
      <c r="D9" s="8">
        <f aca="true" t="shared" si="0" ref="D9:F13">D3/AVERAGE($D$3:$F$3)</f>
        <v>0.9889104518990851</v>
      </c>
      <c r="E9" s="8">
        <f t="shared" si="0"/>
        <v>0.9997227612974771</v>
      </c>
      <c r="F9" s="8">
        <f t="shared" si="0"/>
        <v>1.0113667868034377</v>
      </c>
      <c r="G9" s="8">
        <f aca="true" t="shared" si="1" ref="G9:I13">G3/AVERAGE($G$3:$I$3)</f>
        <v>1.0042662116040955</v>
      </c>
      <c r="H9" s="8">
        <f t="shared" si="1"/>
        <v>1.0034129692832763</v>
      </c>
      <c r="I9" s="8">
        <f t="shared" si="1"/>
        <v>0.9923208191126279</v>
      </c>
      <c r="J9" s="8">
        <f aca="true" t="shared" si="2" ref="J9:L13">J3/AVERAGE($J$3:$L$3)</f>
        <v>1.0085397096498718</v>
      </c>
      <c r="K9" s="8">
        <f t="shared" si="2"/>
        <v>0.9812126387702819</v>
      </c>
      <c r="L9" s="8">
        <f t="shared" si="2"/>
        <v>1.0102476515798464</v>
      </c>
      <c r="IL9" s="3"/>
      <c r="IM9" s="3"/>
      <c r="IN9" s="3"/>
    </row>
    <row r="10" spans="2:248" ht="14.25">
      <c r="B10" s="33"/>
      <c r="C10" s="5" t="str">
        <f>C4</f>
        <v>day 2</v>
      </c>
      <c r="D10" s="8">
        <f t="shared" si="0"/>
        <v>2.3545883005267534</v>
      </c>
      <c r="E10" s="8">
        <f t="shared" si="0"/>
        <v>2.3146659273634596</v>
      </c>
      <c r="F10" s="8">
        <f t="shared" si="0"/>
        <v>2.325478236761852</v>
      </c>
      <c r="G10" s="8">
        <f t="shared" si="1"/>
        <v>1.5196245733788396</v>
      </c>
      <c r="H10" s="8">
        <f t="shared" si="1"/>
        <v>1.5307167235494878</v>
      </c>
      <c r="I10" s="8">
        <f t="shared" si="1"/>
        <v>1.4505119453924915</v>
      </c>
      <c r="J10" s="8">
        <f t="shared" si="2"/>
        <v>1.604611443210931</v>
      </c>
      <c r="K10" s="8">
        <f t="shared" si="2"/>
        <v>1.5371477369769428</v>
      </c>
      <c r="L10" s="8">
        <f t="shared" si="2"/>
        <v>1.5798462852263024</v>
      </c>
      <c r="IL10" s="3"/>
      <c r="IM10" s="3"/>
      <c r="IN10" s="3"/>
    </row>
    <row r="11" spans="2:248" ht="14.25">
      <c r="B11" s="33"/>
      <c r="C11" s="5" t="str">
        <f>C5</f>
        <v>day 3</v>
      </c>
      <c r="D11" s="8">
        <f t="shared" si="0"/>
        <v>3.3451621846409756</v>
      </c>
      <c r="E11" s="8">
        <f t="shared" si="0"/>
        <v>3.390074854449681</v>
      </c>
      <c r="F11" s="8">
        <f t="shared" si="0"/>
        <v>3.4266703631826996</v>
      </c>
      <c r="G11" s="8">
        <f t="shared" si="1"/>
        <v>1.8566552901023887</v>
      </c>
      <c r="H11" s="8">
        <f t="shared" si="1"/>
        <v>1.9249146757679179</v>
      </c>
      <c r="I11" s="8">
        <f t="shared" si="1"/>
        <v>1.842150170648464</v>
      </c>
      <c r="J11" s="8">
        <f t="shared" si="2"/>
        <v>2.587532023911187</v>
      </c>
      <c r="K11" s="8">
        <f t="shared" si="2"/>
        <v>2.6276686592655847</v>
      </c>
      <c r="L11" s="8">
        <f t="shared" si="2"/>
        <v>2.588385994876174</v>
      </c>
      <c r="IL11" s="3"/>
      <c r="IM11" s="3"/>
      <c r="IN11" s="3"/>
    </row>
    <row r="12" spans="2:248" ht="14.25">
      <c r="B12" s="33"/>
      <c r="C12" s="5" t="str">
        <f>C6</f>
        <v>day 4</v>
      </c>
      <c r="D12" s="8">
        <f t="shared" si="0"/>
        <v>5.403659550873302</v>
      </c>
      <c r="E12" s="8">
        <f t="shared" si="0"/>
        <v>5.4876628777377325</v>
      </c>
      <c r="F12" s="8">
        <f t="shared" si="0"/>
        <v>5.455225949542556</v>
      </c>
      <c r="G12" s="8">
        <f t="shared" si="1"/>
        <v>2.7465870307167233</v>
      </c>
      <c r="H12" s="8">
        <f t="shared" si="1"/>
        <v>2.736348122866894</v>
      </c>
      <c r="I12" s="8">
        <f t="shared" si="1"/>
        <v>2.6962457337883956</v>
      </c>
      <c r="J12" s="8">
        <f t="shared" si="2"/>
        <v>3.7335610589239967</v>
      </c>
      <c r="K12" s="8">
        <f t="shared" si="2"/>
        <v>3.6690862510674638</v>
      </c>
      <c r="L12" s="8">
        <f t="shared" si="2"/>
        <v>3.415883859948762</v>
      </c>
      <c r="IL12" s="3"/>
      <c r="IM12" s="3"/>
      <c r="IN12" s="3"/>
    </row>
    <row r="13" spans="2:248" ht="14.25">
      <c r="B13" s="33"/>
      <c r="C13" s="5" t="str">
        <f>C7</f>
        <v>day 5</v>
      </c>
      <c r="D13" s="8">
        <f t="shared" si="0"/>
        <v>6.908233989464929</v>
      </c>
      <c r="E13" s="8">
        <f t="shared" si="0"/>
        <v>6.952314943166065</v>
      </c>
      <c r="F13" s="8">
        <f t="shared" si="0"/>
        <v>6.8691433324092035</v>
      </c>
      <c r="G13" s="8">
        <f t="shared" si="1"/>
        <v>4.702218430034129</v>
      </c>
      <c r="H13" s="8">
        <f t="shared" si="1"/>
        <v>4.760238907849828</v>
      </c>
      <c r="I13" s="8">
        <f t="shared" si="1"/>
        <v>4.709897610921502</v>
      </c>
      <c r="J13" s="8">
        <f t="shared" si="2"/>
        <v>5.627668659265585</v>
      </c>
      <c r="K13" s="8">
        <f t="shared" si="2"/>
        <v>5.797608881298036</v>
      </c>
      <c r="L13" s="8">
        <f t="shared" si="2"/>
        <v>5.592655849701111</v>
      </c>
      <c r="IL13" s="3"/>
      <c r="IM13" s="3"/>
      <c r="IN13" s="3"/>
    </row>
    <row r="14" spans="30:39" ht="14.25">
      <c r="AD14" s="4"/>
      <c r="AE14" s="4"/>
      <c r="AF14" s="4"/>
      <c r="AG14" s="4"/>
      <c r="AH14" s="30"/>
      <c r="AI14" s="31"/>
      <c r="AJ14" s="31"/>
      <c r="AK14" s="4"/>
      <c r="AL14" s="4"/>
      <c r="AM14" s="4"/>
    </row>
    <row r="15" spans="2:30" s="1" customFormat="1" ht="12.75">
      <c r="B15" s="9"/>
      <c r="C15" s="9"/>
      <c r="D15" s="9"/>
      <c r="E15" s="9"/>
      <c r="F15" s="9"/>
      <c r="H15" s="9"/>
      <c r="I15" s="9"/>
      <c r="J15" s="9"/>
      <c r="K15" s="9"/>
      <c r="L15" s="9"/>
      <c r="O15" s="2"/>
      <c r="P15" s="2"/>
      <c r="AD15" s="2"/>
    </row>
    <row r="16" spans="2:30" s="1" customFormat="1" ht="28.5">
      <c r="B16" s="6" t="s">
        <v>8</v>
      </c>
      <c r="C16" s="6" t="s">
        <v>1</v>
      </c>
      <c r="D16" s="6" t="str">
        <f>D2</f>
        <v>shCtrl</v>
      </c>
      <c r="E16" s="5" t="str">
        <f>G2</f>
        <v>shGSG2-1</v>
      </c>
      <c r="F16" s="5" t="str">
        <f>J2</f>
        <v>shGSG2-2</v>
      </c>
      <c r="G16" s="2"/>
      <c r="H16" s="2"/>
      <c r="I16" s="2"/>
      <c r="J16" s="6" t="s">
        <v>9</v>
      </c>
      <c r="K16" s="6" t="s">
        <v>7</v>
      </c>
      <c r="L16" s="6" t="str">
        <f>D16</f>
        <v>shCtrl</v>
      </c>
      <c r="M16" s="5" t="str">
        <f>E16</f>
        <v>shGSG2-1</v>
      </c>
      <c r="N16" s="8" t="str">
        <f>F16</f>
        <v>shGSG2-2</v>
      </c>
      <c r="O16" s="2"/>
      <c r="P16" s="2"/>
      <c r="W16" s="2"/>
      <c r="X16" s="2"/>
      <c r="Y16" s="2"/>
      <c r="Z16" s="2"/>
      <c r="AA16" s="2"/>
      <c r="AB16" s="2"/>
      <c r="AC16" s="2"/>
      <c r="AD16" s="2"/>
    </row>
    <row r="17" spans="2:14" ht="14.25">
      <c r="B17" s="29" t="s">
        <v>10</v>
      </c>
      <c r="C17" s="5" t="str">
        <f>C3</f>
        <v>day 1</v>
      </c>
      <c r="D17" s="8">
        <f>AVERAGE(D3:F3)</f>
        <v>0.12023333333333334</v>
      </c>
      <c r="E17" s="8">
        <f>AVERAGE(G3,I3)</f>
        <v>0.11699999999999999</v>
      </c>
      <c r="F17" s="8">
        <f>AVERAGE(J3:L3)</f>
        <v>0.1171</v>
      </c>
      <c r="J17" s="29" t="s">
        <v>10</v>
      </c>
      <c r="K17" s="5" t="str">
        <f>C3</f>
        <v>day 1</v>
      </c>
      <c r="L17" s="8">
        <f>AVERAGE(D9:F9)</f>
        <v>1</v>
      </c>
      <c r="M17" s="8">
        <f>AVERAGE(G9:I9)</f>
        <v>0.9999999999999999</v>
      </c>
      <c r="N17" s="8">
        <f>AVERAGE(J9:L9)</f>
        <v>1</v>
      </c>
    </row>
    <row r="18" spans="2:17" ht="14.25">
      <c r="B18" s="29"/>
      <c r="C18" s="5" t="str">
        <f>C4</f>
        <v>day 2</v>
      </c>
      <c r="D18" s="8">
        <f>AVERAGE(D4:F4)</f>
        <v>0.2803333333333333</v>
      </c>
      <c r="E18" s="8">
        <f>AVERAGE(G4,I4)</f>
        <v>0.17405</v>
      </c>
      <c r="F18" s="8">
        <f>AVERAGE(J4:L4)</f>
        <v>0.1843</v>
      </c>
      <c r="J18" s="29"/>
      <c r="K18" s="5" t="str">
        <f>C4</f>
        <v>day 2</v>
      </c>
      <c r="L18" s="8">
        <f>AVERAGE(D10:F10)</f>
        <v>2.331577488217355</v>
      </c>
      <c r="M18" s="8">
        <f>AVERAGE(G10:I10)</f>
        <v>1.5002844141069396</v>
      </c>
      <c r="N18" s="8">
        <f>AVERAGE(J10:L10)</f>
        <v>1.5738684884713923</v>
      </c>
      <c r="Q18" s="1"/>
    </row>
    <row r="19" spans="2:14" ht="14.25">
      <c r="B19" s="29"/>
      <c r="C19" s="5" t="str">
        <f>C5</f>
        <v>day 3</v>
      </c>
      <c r="D19" s="8">
        <f>AVERAGE(D5:F5)</f>
        <v>0.40726666666666667</v>
      </c>
      <c r="E19" s="8">
        <f>AVERAGE(G5,I5)</f>
        <v>0.21675</v>
      </c>
      <c r="F19" s="8">
        <f>AVERAGE(J5:L5)</f>
        <v>0.3046</v>
      </c>
      <c r="J19" s="29"/>
      <c r="K19" s="5" t="str">
        <f>C5</f>
        <v>day 3</v>
      </c>
      <c r="L19" s="8">
        <f>AVERAGE(D11:F11)</f>
        <v>3.3873024674244525</v>
      </c>
      <c r="M19" s="8">
        <f>AVERAGE(G11:I11)</f>
        <v>1.87457337883959</v>
      </c>
      <c r="N19" s="8">
        <f>AVERAGE(J11:L11)</f>
        <v>2.6011955593509817</v>
      </c>
    </row>
    <row r="20" spans="2:14" ht="14.25">
      <c r="B20" s="29"/>
      <c r="C20" s="5" t="str">
        <f>C6</f>
        <v>day 4</v>
      </c>
      <c r="D20" s="8">
        <f>AVERAGE(D6:F6)</f>
        <v>0.6551333333333335</v>
      </c>
      <c r="E20" s="8">
        <f>AVERAGE(G6,I6)</f>
        <v>0.31895</v>
      </c>
      <c r="F20" s="8">
        <f>AVERAGE(J6:L6)</f>
        <v>0.4222833333333333</v>
      </c>
      <c r="J20" s="29"/>
      <c r="K20" s="5" t="str">
        <f>C6</f>
        <v>day 4</v>
      </c>
      <c r="L20" s="8">
        <f>AVERAGE(D12:F12)</f>
        <v>5.44884945938453</v>
      </c>
      <c r="M20" s="8">
        <f>AVERAGE(G12:I12)</f>
        <v>2.7263936291240043</v>
      </c>
      <c r="N20" s="8">
        <f>AVERAGE(J12:L12)</f>
        <v>3.606177056646741</v>
      </c>
    </row>
    <row r="21" spans="2:14" ht="14.25">
      <c r="B21" s="29"/>
      <c r="C21" s="5" t="str">
        <f>C7</f>
        <v>day 5</v>
      </c>
      <c r="D21" s="8">
        <f>AVERAGE(D7:F7)</f>
        <v>0.8308</v>
      </c>
      <c r="E21" s="8">
        <f>AVERAGE(G7,I7)</f>
        <v>0.55155</v>
      </c>
      <c r="F21" s="8">
        <f>AVERAGE(J7:L7)</f>
        <v>0.6642666666666667</v>
      </c>
      <c r="J21" s="29"/>
      <c r="K21" s="5" t="str">
        <f>C7</f>
        <v>day 5</v>
      </c>
      <c r="L21" s="8">
        <f>AVERAGE(D13:F13)</f>
        <v>6.909897421680067</v>
      </c>
      <c r="M21" s="8">
        <f>AVERAGE(G13:I13)</f>
        <v>4.724118316268487</v>
      </c>
      <c r="N21" s="8">
        <f>AVERAGE(J13:L13)</f>
        <v>5.672644463421577</v>
      </c>
    </row>
    <row r="22" spans="2:14" ht="14.25">
      <c r="B22" s="29" t="s">
        <v>11</v>
      </c>
      <c r="C22" s="5" t="str">
        <f>C3</f>
        <v>day 1</v>
      </c>
      <c r="D22" s="8">
        <f>STDEV(D3:F3)</f>
        <v>0.0013503086067019367</v>
      </c>
      <c r="E22" s="8">
        <f>STDEV(G3:I3)</f>
        <v>0.0007810249675906639</v>
      </c>
      <c r="F22" s="8">
        <f>STDEV(J3:L3)</f>
        <v>0.00190787840283389</v>
      </c>
      <c r="J22" s="29" t="s">
        <v>11</v>
      </c>
      <c r="K22" s="5" t="str">
        <f>C3</f>
        <v>day 1</v>
      </c>
      <c r="L22" s="8">
        <f>STDEV(D9:F9)</f>
        <v>0.011230734183825376</v>
      </c>
      <c r="M22" s="8">
        <f>STDEV(G9:I9)</f>
        <v>0.006664035559647273</v>
      </c>
      <c r="N22" s="8">
        <f>STDEV(J9:L9)</f>
        <v>0.016292727607462767</v>
      </c>
    </row>
    <row r="23" spans="2:14" ht="14.25">
      <c r="B23" s="29"/>
      <c r="C23" s="5" t="str">
        <f>C4</f>
        <v>day 2</v>
      </c>
      <c r="D23" s="8">
        <f>STDEV(D4:F4)</f>
        <v>0.0024826061575154022</v>
      </c>
      <c r="E23" s="8">
        <f>STDEV(G4:I4)</f>
        <v>0.005093459858812406</v>
      </c>
      <c r="F23" s="8">
        <f>STDEV(J4:L4)</f>
        <v>0.003996248240537625</v>
      </c>
      <c r="J23" s="29"/>
      <c r="K23" s="5" t="str">
        <f>C4</f>
        <v>day 2</v>
      </c>
      <c r="L23" s="8">
        <f>STDEV(D10:F10)</f>
        <v>0.0206482352995459</v>
      </c>
      <c r="M23" s="8">
        <f>STDEV(G10:I10)</f>
        <v>0.043459555109320806</v>
      </c>
      <c r="N23" s="8">
        <f>STDEV(J10:L10)</f>
        <v>0.0341267996630028</v>
      </c>
    </row>
    <row r="24" spans="2:14" ht="14.25">
      <c r="B24" s="29"/>
      <c r="C24" s="5" t="str">
        <f>C5</f>
        <v>day 3</v>
      </c>
      <c r="D24" s="8">
        <f>STDEV(D5:F5)</f>
        <v>0.004908496035786646</v>
      </c>
      <c r="E24" s="8">
        <f>STDEV(G5:I5)</f>
        <v>0.005179768334587944</v>
      </c>
      <c r="F24" s="8">
        <f>STDEV(J5:L5)</f>
        <v>0.002685144316419503</v>
      </c>
      <c r="J24" s="29"/>
      <c r="K24" s="5" t="str">
        <f>C5</f>
        <v>day 3</v>
      </c>
      <c r="L24" s="8">
        <f>STDEV(D11:F11)</f>
        <v>0.040824752169004434</v>
      </c>
      <c r="M24" s="8">
        <f>STDEV(G11:I11)</f>
        <v>0.04419597555109171</v>
      </c>
      <c r="N24" s="8">
        <f>STDEV(J11:L11)</f>
        <v>0.02293035283022622</v>
      </c>
    </row>
    <row r="25" spans="2:14" ht="14.25">
      <c r="B25" s="29"/>
      <c r="C25" s="5" t="str">
        <f>C6</f>
        <v>day 4</v>
      </c>
      <c r="D25" s="8">
        <f>STDEV(D6:F6)</f>
        <v>0.005093459858812407</v>
      </c>
      <c r="E25" s="8">
        <f>STDEV(G6:I6)</f>
        <v>0.003118225991382496</v>
      </c>
      <c r="F25" s="8">
        <f>STDEV(J6:L6)</f>
        <v>0.019663693278052632</v>
      </c>
      <c r="J25" s="29"/>
      <c r="K25" s="5" t="str">
        <f>C6</f>
        <v>day 4</v>
      </c>
      <c r="L25" s="8">
        <f>STDEV(D12:F12)</f>
        <v>0.04236312607828472</v>
      </c>
      <c r="M25" s="8">
        <f>STDEV(G12:I12)</f>
        <v>0.026606023817256796</v>
      </c>
      <c r="N25" s="8">
        <f>STDEV(J12:L12)</f>
        <v>0.16792223123870753</v>
      </c>
    </row>
    <row r="26" spans="2:14" ht="14.25">
      <c r="B26" s="29"/>
      <c r="C26" s="5" t="str">
        <f>C7</f>
        <v>day 5</v>
      </c>
      <c r="D26" s="8">
        <f>STDEV(D7:F7)</f>
        <v>0.005002999100539599</v>
      </c>
      <c r="E26" s="8">
        <f>STDEV(G7:I7)</f>
        <v>0.0036936883102575077</v>
      </c>
      <c r="F26" s="8">
        <f>STDEV(J7:L7)</f>
        <v>0.012837575056580276</v>
      </c>
      <c r="J26" s="29"/>
      <c r="K26" s="5" t="str">
        <f>C7</f>
        <v>day 5</v>
      </c>
      <c r="L26" s="8">
        <f>STDEV(D13:F13)</f>
        <v>0.04161074938070058</v>
      </c>
      <c r="M26" s="8">
        <f>STDEV(G13:I13)</f>
        <v>0.03151611186226542</v>
      </c>
      <c r="N26" s="8">
        <f>STDEV(J13:L13)</f>
        <v>0.10962916359163348</v>
      </c>
    </row>
    <row r="27" spans="2:30" ht="14.25">
      <c r="B27" s="10"/>
      <c r="C27" s="10"/>
      <c r="D27" s="10"/>
      <c r="G27" s="10"/>
      <c r="H27" s="10"/>
      <c r="I27" s="10"/>
      <c r="J27" s="10"/>
      <c r="K27" s="10"/>
      <c r="M27" s="17">
        <f>MAX(L21:M21)/MIN(L21:M21)</f>
        <v>1.4626850893815242</v>
      </c>
      <c r="N27" s="17">
        <f>MAX(L21,N21)/MIN(N21,L21)</f>
        <v>1.2181086733421356</v>
      </c>
      <c r="W27" s="18"/>
      <c r="X27" s="18"/>
      <c r="Y27" s="18"/>
      <c r="Z27" s="18"/>
      <c r="AA27" s="18"/>
      <c r="AB27" s="18"/>
      <c r="AC27" s="18"/>
      <c r="AD27" s="18"/>
    </row>
    <row r="29" spans="2:6" ht="14.25">
      <c r="B29" s="34" t="s">
        <v>17</v>
      </c>
      <c r="C29" s="32"/>
      <c r="D29" s="32"/>
      <c r="E29" s="32" t="s">
        <v>12</v>
      </c>
      <c r="F29" s="32"/>
    </row>
    <row r="30" spans="2:6" ht="14.25">
      <c r="B30" s="35"/>
      <c r="C30" s="35"/>
      <c r="D30" s="35"/>
      <c r="E30" s="12" t="str">
        <f>C7</f>
        <v>day 5</v>
      </c>
      <c r="F30" s="11" t="str">
        <f>C13</f>
        <v>day 5</v>
      </c>
    </row>
    <row r="31" spans="2:6" ht="14.25">
      <c r="B31" s="13" t="str">
        <f>D8</f>
        <v>shCtrl</v>
      </c>
      <c r="C31" s="14" t="s">
        <v>13</v>
      </c>
      <c r="D31" s="15" t="str">
        <f>G8</f>
        <v>shGSG2-1</v>
      </c>
      <c r="E31" s="16" t="s">
        <v>20</v>
      </c>
      <c r="F31" s="16" t="s">
        <v>20</v>
      </c>
    </row>
    <row r="32" spans="2:6" ht="14.25">
      <c r="B32" s="13" t="str">
        <f>D8</f>
        <v>shCtrl</v>
      </c>
      <c r="C32" s="14" t="s">
        <v>13</v>
      </c>
      <c r="D32" s="15" t="str">
        <f>J2</f>
        <v>shGSG2-2</v>
      </c>
      <c r="E32" s="16" t="s">
        <v>20</v>
      </c>
      <c r="F32" s="16" t="s">
        <v>20</v>
      </c>
    </row>
  </sheetData>
  <sheetProtection/>
  <mergeCells count="16">
    <mergeCell ref="AH14:AJ14"/>
    <mergeCell ref="E29:F29"/>
    <mergeCell ref="B3:B7"/>
    <mergeCell ref="B9:B13"/>
    <mergeCell ref="B17:B21"/>
    <mergeCell ref="B22:B26"/>
    <mergeCell ref="J17:J21"/>
    <mergeCell ref="J22:J26"/>
    <mergeCell ref="B29:D30"/>
    <mergeCell ref="A1:IV1"/>
    <mergeCell ref="D2:F2"/>
    <mergeCell ref="G2:I2"/>
    <mergeCell ref="J2:L2"/>
    <mergeCell ref="D8:F8"/>
    <mergeCell ref="G8:I8"/>
    <mergeCell ref="J8:L8"/>
  </mergeCells>
  <printOptions/>
  <pageMargins left="0.7" right="0.7" top="0.75" bottom="0.75" header="0.3" footer="0.3"/>
  <pageSetup horizontalDpi="200" verticalDpi="200" orientation="portrait" paperSize="9" r:id="rId1"/>
  <ignoredErrors>
    <ignoredError sqref="F17:F26 E22:E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G37" sqref="G37"/>
    </sheetView>
  </sheetViews>
  <sheetFormatPr defaultColWidth="9.140625" defaultRowHeight="15"/>
  <cols>
    <col min="1" max="1" width="13.421875" style="0" customWidth="1"/>
  </cols>
  <sheetData>
    <row r="1" spans="1:14" ht="15">
      <c r="A1" s="2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2"/>
      <c r="B2" s="5"/>
      <c r="C2" s="5" t="s">
        <v>0</v>
      </c>
      <c r="D2" s="26" t="str">
        <f>'[1]CCK8 实验参数'!A8</f>
        <v>shCtrl</v>
      </c>
      <c r="E2" s="27"/>
      <c r="F2" s="28"/>
      <c r="G2" s="29" t="str">
        <f>'[1]CCK8 实验参数'!A9</f>
        <v>shGSG2-1</v>
      </c>
      <c r="H2" s="29"/>
      <c r="I2" s="29"/>
      <c r="J2" s="29" t="str">
        <f>'[1]CCK8 实验参数'!A10</f>
        <v>shGSG2-2</v>
      </c>
      <c r="K2" s="29"/>
      <c r="L2" s="29"/>
      <c r="M2" s="2"/>
      <c r="N2" s="2"/>
    </row>
    <row r="3" spans="1:14" ht="15">
      <c r="A3" s="2"/>
      <c r="B3" s="33" t="s">
        <v>1</v>
      </c>
      <c r="C3" s="5" t="s">
        <v>2</v>
      </c>
      <c r="D3" s="7">
        <v>0.218</v>
      </c>
      <c r="E3" s="7">
        <v>0.219</v>
      </c>
      <c r="F3" s="7">
        <v>0.218</v>
      </c>
      <c r="G3" s="7">
        <v>0.217</v>
      </c>
      <c r="H3" s="7">
        <v>0.218</v>
      </c>
      <c r="I3" s="7">
        <v>0.218</v>
      </c>
      <c r="J3" s="7">
        <v>0.218</v>
      </c>
      <c r="K3" s="7">
        <v>0.219</v>
      </c>
      <c r="L3" s="7">
        <v>0.217</v>
      </c>
      <c r="M3" s="2"/>
      <c r="N3" s="2"/>
    </row>
    <row r="4" spans="1:14" ht="15">
      <c r="A4" s="2"/>
      <c r="B4" s="33"/>
      <c r="C4" s="5" t="s">
        <v>3</v>
      </c>
      <c r="D4" s="7">
        <v>0.494</v>
      </c>
      <c r="E4" s="7">
        <v>0.498</v>
      </c>
      <c r="F4" s="7">
        <v>0.495</v>
      </c>
      <c r="G4" s="7">
        <v>0.381</v>
      </c>
      <c r="H4" s="7">
        <v>0.382</v>
      </c>
      <c r="I4" s="7">
        <v>0.385</v>
      </c>
      <c r="J4" s="7">
        <v>0.421</v>
      </c>
      <c r="K4" s="7">
        <v>0.418</v>
      </c>
      <c r="L4" s="7">
        <v>0.419</v>
      </c>
      <c r="M4" s="2"/>
      <c r="N4" s="2"/>
    </row>
    <row r="5" spans="1:14" ht="15">
      <c r="A5" s="2"/>
      <c r="B5" s="33"/>
      <c r="C5" s="5" t="s">
        <v>4</v>
      </c>
      <c r="D5" s="7">
        <v>0.829</v>
      </c>
      <c r="E5" s="7">
        <v>0.836</v>
      </c>
      <c r="F5" s="7">
        <v>0.831</v>
      </c>
      <c r="G5" s="7">
        <v>0.649</v>
      </c>
      <c r="H5" s="7">
        <v>0.647</v>
      </c>
      <c r="I5" s="7">
        <v>0.652</v>
      </c>
      <c r="J5" s="7">
        <v>0.692</v>
      </c>
      <c r="K5" s="7">
        <v>0.697</v>
      </c>
      <c r="L5" s="7">
        <v>0.695</v>
      </c>
      <c r="M5" s="2"/>
      <c r="N5" s="2"/>
    </row>
    <row r="6" spans="1:14" ht="15">
      <c r="A6" s="2"/>
      <c r="B6" s="33"/>
      <c r="C6" s="5" t="s">
        <v>5</v>
      </c>
      <c r="D6" s="7">
        <v>1.105</v>
      </c>
      <c r="E6" s="7">
        <v>1.102</v>
      </c>
      <c r="F6" s="7">
        <v>1.108</v>
      </c>
      <c r="G6" s="7">
        <v>0.86</v>
      </c>
      <c r="H6" s="7">
        <v>0.864</v>
      </c>
      <c r="I6" s="7">
        <v>0.869</v>
      </c>
      <c r="J6" s="7">
        <v>0.907</v>
      </c>
      <c r="K6" s="7">
        <v>0.904</v>
      </c>
      <c r="L6" s="7">
        <v>0.901</v>
      </c>
      <c r="M6" s="2"/>
      <c r="N6" s="2"/>
    </row>
    <row r="7" spans="1:14" ht="15">
      <c r="A7" s="2"/>
      <c r="B7" s="33"/>
      <c r="C7" s="5" t="s">
        <v>6</v>
      </c>
      <c r="D7" s="7">
        <v>1.281</v>
      </c>
      <c r="E7" s="7">
        <v>1.287</v>
      </c>
      <c r="F7" s="7">
        <v>1.291</v>
      </c>
      <c r="G7" s="7">
        <v>1.012</v>
      </c>
      <c r="H7" s="7">
        <v>1.017</v>
      </c>
      <c r="I7" s="7">
        <v>1.015</v>
      </c>
      <c r="J7" s="7">
        <v>1.052</v>
      </c>
      <c r="K7" s="7">
        <v>1.049</v>
      </c>
      <c r="L7" s="7">
        <v>1.045</v>
      </c>
      <c r="M7" s="2"/>
      <c r="N7" s="2"/>
    </row>
    <row r="8" spans="1:14" ht="15">
      <c r="A8" s="2"/>
      <c r="B8" s="5"/>
      <c r="C8" s="5" t="s">
        <v>0</v>
      </c>
      <c r="D8" s="29" t="str">
        <f>D2</f>
        <v>shCtrl</v>
      </c>
      <c r="E8" s="29"/>
      <c r="F8" s="29"/>
      <c r="G8" s="29" t="str">
        <f>G2</f>
        <v>shGSG2-1</v>
      </c>
      <c r="H8" s="29"/>
      <c r="I8" s="29"/>
      <c r="J8" s="29" t="str">
        <f>J2</f>
        <v>shGSG2-2</v>
      </c>
      <c r="K8" s="29"/>
      <c r="L8" s="29"/>
      <c r="M8" s="2"/>
      <c r="N8" s="2"/>
    </row>
    <row r="9" spans="1:14" ht="15">
      <c r="A9" s="2"/>
      <c r="B9" s="33" t="s">
        <v>7</v>
      </c>
      <c r="C9" s="5" t="str">
        <f>C3</f>
        <v>day 1</v>
      </c>
      <c r="D9" s="8">
        <f aca="true" t="shared" si="0" ref="D9:F13">D3/AVERAGE($D$3:$F$3)</f>
        <v>0.998473282442748</v>
      </c>
      <c r="E9" s="8">
        <f t="shared" si="0"/>
        <v>1.0030534351145037</v>
      </c>
      <c r="F9" s="8">
        <f t="shared" si="0"/>
        <v>0.998473282442748</v>
      </c>
      <c r="G9" s="8">
        <f aca="true" t="shared" si="1" ref="G9:I13">G3/AVERAGE($G$3:$I$3)</f>
        <v>0.996937212863706</v>
      </c>
      <c r="H9" s="8">
        <f t="shared" si="1"/>
        <v>1.001531393568147</v>
      </c>
      <c r="I9" s="8">
        <f t="shared" si="1"/>
        <v>1.001531393568147</v>
      </c>
      <c r="J9" s="8">
        <f aca="true" t="shared" si="2" ref="J9:L13">J3/AVERAGE($J$3:$L$3)</f>
        <v>1</v>
      </c>
      <c r="K9" s="8">
        <f t="shared" si="2"/>
        <v>1.0045871559633028</v>
      </c>
      <c r="L9" s="8">
        <f t="shared" si="2"/>
        <v>0.9954128440366973</v>
      </c>
      <c r="M9" s="2"/>
      <c r="N9" s="2"/>
    </row>
    <row r="10" spans="1:14" ht="15">
      <c r="A10" s="2"/>
      <c r="B10" s="33"/>
      <c r="C10" s="5" t="str">
        <f>C4</f>
        <v>day 2</v>
      </c>
      <c r="D10" s="8">
        <f t="shared" si="0"/>
        <v>2.262595419847328</v>
      </c>
      <c r="E10" s="8">
        <f t="shared" si="0"/>
        <v>2.280916030534351</v>
      </c>
      <c r="F10" s="8">
        <f t="shared" si="0"/>
        <v>2.2671755725190836</v>
      </c>
      <c r="G10" s="8">
        <f t="shared" si="1"/>
        <v>1.7503828483920367</v>
      </c>
      <c r="H10" s="8">
        <f t="shared" si="1"/>
        <v>1.7549770290964777</v>
      </c>
      <c r="I10" s="8">
        <f t="shared" si="1"/>
        <v>1.768759571209801</v>
      </c>
      <c r="J10" s="8">
        <f t="shared" si="2"/>
        <v>1.9311926605504586</v>
      </c>
      <c r="K10" s="8">
        <f t="shared" si="2"/>
        <v>1.9174311926605503</v>
      </c>
      <c r="L10" s="8">
        <f t="shared" si="2"/>
        <v>1.9220183486238531</v>
      </c>
      <c r="M10" s="2"/>
      <c r="N10" s="2"/>
    </row>
    <row r="11" spans="1:14" ht="15">
      <c r="A11" s="2"/>
      <c r="B11" s="33"/>
      <c r="C11" s="5" t="str">
        <f>C5</f>
        <v>day 3</v>
      </c>
      <c r="D11" s="8">
        <f t="shared" si="0"/>
        <v>3.796946564885496</v>
      </c>
      <c r="E11" s="8">
        <f t="shared" si="0"/>
        <v>3.8290076335877856</v>
      </c>
      <c r="F11" s="8">
        <f t="shared" si="0"/>
        <v>3.8061068702290073</v>
      </c>
      <c r="G11" s="8">
        <f t="shared" si="1"/>
        <v>2.9816232771822357</v>
      </c>
      <c r="H11" s="8">
        <f t="shared" si="1"/>
        <v>2.972434915773354</v>
      </c>
      <c r="I11" s="8">
        <f t="shared" si="1"/>
        <v>2.995405819295559</v>
      </c>
      <c r="J11" s="8">
        <f t="shared" si="2"/>
        <v>3.174311926605504</v>
      </c>
      <c r="K11" s="8">
        <f t="shared" si="2"/>
        <v>3.197247706422018</v>
      </c>
      <c r="L11" s="8">
        <f t="shared" si="2"/>
        <v>3.1880733944954125</v>
      </c>
      <c r="M11" s="2"/>
      <c r="N11" s="2"/>
    </row>
    <row r="12" spans="1:14" ht="15">
      <c r="A12" s="2"/>
      <c r="B12" s="33"/>
      <c r="C12" s="5" t="str">
        <f>C6</f>
        <v>day 4</v>
      </c>
      <c r="D12" s="8">
        <f t="shared" si="0"/>
        <v>5.0610687022900755</v>
      </c>
      <c r="E12" s="8">
        <f t="shared" si="0"/>
        <v>5.0473282442748095</v>
      </c>
      <c r="F12" s="8">
        <f t="shared" si="0"/>
        <v>5.074809160305343</v>
      </c>
      <c r="G12" s="8">
        <f t="shared" si="1"/>
        <v>3.9509954058192953</v>
      </c>
      <c r="H12" s="8">
        <f t="shared" si="1"/>
        <v>3.9693721286370596</v>
      </c>
      <c r="I12" s="8">
        <f t="shared" si="1"/>
        <v>3.9923430321592646</v>
      </c>
      <c r="J12" s="8">
        <f t="shared" si="2"/>
        <v>4.160550458715597</v>
      </c>
      <c r="K12" s="8">
        <f t="shared" si="2"/>
        <v>4.146788990825688</v>
      </c>
      <c r="L12" s="8">
        <f t="shared" si="2"/>
        <v>4.13302752293578</v>
      </c>
      <c r="M12" s="2"/>
      <c r="N12" s="2"/>
    </row>
    <row r="13" spans="1:14" ht="15">
      <c r="A13" s="2"/>
      <c r="B13" s="33"/>
      <c r="C13" s="5" t="str">
        <f>C7</f>
        <v>day 5</v>
      </c>
      <c r="D13" s="8">
        <f t="shared" si="0"/>
        <v>5.867175572519083</v>
      </c>
      <c r="E13" s="8">
        <f t="shared" si="0"/>
        <v>5.894656488549617</v>
      </c>
      <c r="F13" s="8">
        <f t="shared" si="0"/>
        <v>5.912977099236641</v>
      </c>
      <c r="G13" s="8">
        <f t="shared" si="1"/>
        <v>4.6493108728943335</v>
      </c>
      <c r="H13" s="8">
        <f t="shared" si="1"/>
        <v>4.672281776416538</v>
      </c>
      <c r="I13" s="8">
        <f t="shared" si="1"/>
        <v>4.663093415007657</v>
      </c>
      <c r="J13" s="8">
        <f t="shared" si="2"/>
        <v>4.825688073394495</v>
      </c>
      <c r="K13" s="8">
        <f t="shared" si="2"/>
        <v>4.811926605504587</v>
      </c>
      <c r="L13" s="8">
        <f t="shared" si="2"/>
        <v>4.793577981651376</v>
      </c>
      <c r="M13" s="2"/>
      <c r="N13" s="2"/>
    </row>
    <row r="14" spans="1:14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">
      <c r="A15" s="1"/>
      <c r="B15" s="9"/>
      <c r="C15" s="9"/>
      <c r="D15" s="9"/>
      <c r="E15" s="9"/>
      <c r="F15" s="9"/>
      <c r="G15" s="1"/>
      <c r="H15" s="9"/>
      <c r="I15" s="9"/>
      <c r="J15" s="9"/>
      <c r="K15" s="9"/>
      <c r="L15" s="9"/>
      <c r="M15" s="1"/>
      <c r="N15" s="1"/>
    </row>
    <row r="16" spans="1:14" ht="28.5">
      <c r="A16" s="1"/>
      <c r="B16" s="6" t="s">
        <v>8</v>
      </c>
      <c r="C16" s="6" t="s">
        <v>1</v>
      </c>
      <c r="D16" s="6" t="str">
        <f>D2</f>
        <v>shCtrl</v>
      </c>
      <c r="E16" s="5" t="str">
        <f>G2</f>
        <v>shGSG2-1</v>
      </c>
      <c r="F16" s="5" t="str">
        <f>J2</f>
        <v>shGSG2-2</v>
      </c>
      <c r="G16" s="2"/>
      <c r="H16" s="2"/>
      <c r="I16" s="2"/>
      <c r="J16" s="6" t="s">
        <v>9</v>
      </c>
      <c r="K16" s="6" t="s">
        <v>7</v>
      </c>
      <c r="L16" s="6" t="str">
        <f>D16</f>
        <v>shCtrl</v>
      </c>
      <c r="M16" s="5" t="str">
        <f>E16</f>
        <v>shGSG2-1</v>
      </c>
      <c r="N16" s="8" t="str">
        <f>F16</f>
        <v>shGSG2-2</v>
      </c>
    </row>
    <row r="17" spans="1:14" ht="15">
      <c r="A17" s="2"/>
      <c r="B17" s="29" t="s">
        <v>10</v>
      </c>
      <c r="C17" s="5" t="str">
        <f>C3</f>
        <v>day 1</v>
      </c>
      <c r="D17" s="8">
        <f>AVERAGE(D3:F3)</f>
        <v>0.21833333333333335</v>
      </c>
      <c r="E17" s="8">
        <f>AVERAGE(G3,I3)</f>
        <v>0.2175</v>
      </c>
      <c r="F17" s="8">
        <f>AVERAGE(J3:L3)</f>
        <v>0.218</v>
      </c>
      <c r="G17" s="2"/>
      <c r="H17" s="2"/>
      <c r="I17" s="2"/>
      <c r="J17" s="29" t="s">
        <v>10</v>
      </c>
      <c r="K17" s="5" t="str">
        <f>C3</f>
        <v>day 1</v>
      </c>
      <c r="L17" s="8">
        <f>AVERAGE(D9:F9)</f>
        <v>1</v>
      </c>
      <c r="M17" s="8">
        <f>AVERAGE(G9:I9)</f>
        <v>1</v>
      </c>
      <c r="N17" s="8">
        <f>AVERAGE(J9:L9)</f>
        <v>1</v>
      </c>
    </row>
    <row r="18" spans="1:14" ht="15">
      <c r="A18" s="2"/>
      <c r="B18" s="29"/>
      <c r="C18" s="5" t="str">
        <f>C4</f>
        <v>day 2</v>
      </c>
      <c r="D18" s="8">
        <f>AVERAGE(D4:F4)</f>
        <v>0.4956666666666667</v>
      </c>
      <c r="E18" s="8">
        <f>AVERAGE(G4,I4)</f>
        <v>0.383</v>
      </c>
      <c r="F18" s="8">
        <f>AVERAGE(J4:L4)</f>
        <v>0.41933333333333334</v>
      </c>
      <c r="G18" s="2"/>
      <c r="H18" s="2"/>
      <c r="I18" s="2"/>
      <c r="J18" s="29"/>
      <c r="K18" s="5" t="str">
        <f>C4</f>
        <v>day 2</v>
      </c>
      <c r="L18" s="8">
        <f>AVERAGE(D10:F10)</f>
        <v>2.2702290076335876</v>
      </c>
      <c r="M18" s="8">
        <f>AVERAGE(G10:I10)</f>
        <v>1.7580398162327715</v>
      </c>
      <c r="N18" s="8">
        <f>AVERAGE(J10:L10)</f>
        <v>1.9235474006116207</v>
      </c>
    </row>
    <row r="19" spans="1:14" ht="15">
      <c r="A19" s="2"/>
      <c r="B19" s="29"/>
      <c r="C19" s="5" t="str">
        <f>C5</f>
        <v>day 3</v>
      </c>
      <c r="D19" s="8">
        <f>AVERAGE(D5:F5)</f>
        <v>0.832</v>
      </c>
      <c r="E19" s="8">
        <f>AVERAGE(G5,I5)</f>
        <v>0.6505000000000001</v>
      </c>
      <c r="F19" s="8">
        <f>AVERAGE(J5:L5)</f>
        <v>0.6946666666666665</v>
      </c>
      <c r="G19" s="2"/>
      <c r="H19" s="2"/>
      <c r="I19" s="2"/>
      <c r="J19" s="29"/>
      <c r="K19" s="5" t="str">
        <f>C5</f>
        <v>day 3</v>
      </c>
      <c r="L19" s="8">
        <f>AVERAGE(D11:F11)</f>
        <v>3.810687022900763</v>
      </c>
      <c r="M19" s="8">
        <f>AVERAGE(G11:I11)</f>
        <v>2.9831546707503827</v>
      </c>
      <c r="N19" s="8">
        <f>AVERAGE(J11:L11)</f>
        <v>3.186544342507645</v>
      </c>
    </row>
    <row r="20" spans="1:14" ht="15">
      <c r="A20" s="2"/>
      <c r="B20" s="29"/>
      <c r="C20" s="5" t="str">
        <f>C6</f>
        <v>day 4</v>
      </c>
      <c r="D20" s="8">
        <f>AVERAGE(D6:F6)</f>
        <v>1.105</v>
      </c>
      <c r="E20" s="8">
        <f>AVERAGE(G6,I6)</f>
        <v>0.8645</v>
      </c>
      <c r="F20" s="8">
        <f>AVERAGE(J6:L6)</f>
        <v>0.9039999999999999</v>
      </c>
      <c r="G20" s="2"/>
      <c r="H20" s="2"/>
      <c r="I20" s="2"/>
      <c r="J20" s="29"/>
      <c r="K20" s="5" t="str">
        <f>C6</f>
        <v>day 4</v>
      </c>
      <c r="L20" s="8">
        <f>AVERAGE(D12:F12)</f>
        <v>5.0610687022900755</v>
      </c>
      <c r="M20" s="8">
        <f>AVERAGE(G12:I12)</f>
        <v>3.9709035222052065</v>
      </c>
      <c r="N20" s="8">
        <f>AVERAGE(J12:L12)</f>
        <v>4.146788990825688</v>
      </c>
    </row>
    <row r="21" spans="1:14" ht="15">
      <c r="A21" s="2"/>
      <c r="B21" s="29"/>
      <c r="C21" s="5" t="str">
        <f>C7</f>
        <v>day 5</v>
      </c>
      <c r="D21" s="8">
        <f>AVERAGE(D7:F7)</f>
        <v>1.286333333333333</v>
      </c>
      <c r="E21" s="8">
        <f>AVERAGE(G7,I7)</f>
        <v>1.0135</v>
      </c>
      <c r="F21" s="8">
        <f>AVERAGE(J7:L7)</f>
        <v>1.0486666666666666</v>
      </c>
      <c r="G21" s="2"/>
      <c r="H21" s="2"/>
      <c r="I21" s="2"/>
      <c r="J21" s="29"/>
      <c r="K21" s="5" t="str">
        <f>C7</f>
        <v>day 5</v>
      </c>
      <c r="L21" s="8">
        <f>AVERAGE(D13:F13)</f>
        <v>5.891603053435113</v>
      </c>
      <c r="M21" s="8">
        <f>AVERAGE(G13:I13)</f>
        <v>4.66156202143951</v>
      </c>
      <c r="N21" s="8">
        <f>AVERAGE(J13:L13)</f>
        <v>4.810397553516819</v>
      </c>
    </row>
    <row r="22" spans="1:14" ht="15">
      <c r="A22" s="2"/>
      <c r="B22" s="29" t="s">
        <v>11</v>
      </c>
      <c r="C22" s="5" t="str">
        <f>C3</f>
        <v>day 1</v>
      </c>
      <c r="D22" s="8">
        <f>STDEV(D3:F3)</f>
        <v>0.0005773502691896263</v>
      </c>
      <c r="E22" s="8">
        <f>STDEV(G3:I3)</f>
        <v>0.0005773502691896263</v>
      </c>
      <c r="F22" s="8">
        <f>STDEV(J3:L3)</f>
        <v>0.0010000000000000009</v>
      </c>
      <c r="G22" s="2"/>
      <c r="H22" s="2"/>
      <c r="I22" s="2"/>
      <c r="J22" s="29" t="s">
        <v>11</v>
      </c>
      <c r="K22" s="5" t="str">
        <f>C3</f>
        <v>day 1</v>
      </c>
      <c r="L22" s="8">
        <f>STDEV(D9:F9)</f>
        <v>0.0026443523779677435</v>
      </c>
      <c r="M22" s="8">
        <f>STDEV(G9:I9)</f>
        <v>0.002652451466414769</v>
      </c>
      <c r="N22" s="8">
        <f>STDEV(J9:L9)</f>
        <v>0.00458715596330278</v>
      </c>
    </row>
    <row r="23" spans="1:14" ht="15">
      <c r="A23" s="2"/>
      <c r="B23" s="29"/>
      <c r="C23" s="5" t="str">
        <f>C4</f>
        <v>day 2</v>
      </c>
      <c r="D23" s="8">
        <f>STDEV(D4:F4)</f>
        <v>0.0020816659994661348</v>
      </c>
      <c r="E23" s="8">
        <f>STDEV(G4:I4)</f>
        <v>0.0020816659994661348</v>
      </c>
      <c r="F23" s="8">
        <f>STDEV(J4:L4)</f>
        <v>0.0015275252316519481</v>
      </c>
      <c r="G23" s="2"/>
      <c r="H23" s="2"/>
      <c r="I23" s="2"/>
      <c r="J23" s="29"/>
      <c r="K23" s="5" t="str">
        <f>C4</f>
        <v>day 2</v>
      </c>
      <c r="L23" s="8">
        <f>STDEV(D10:F10)</f>
        <v>0.009534348089157865</v>
      </c>
      <c r="M23" s="8">
        <f>STDEV(G10:I10)</f>
        <v>0.009563549767838348</v>
      </c>
      <c r="N23" s="8">
        <f>STDEV(J10:L10)</f>
        <v>0.007006996475467652</v>
      </c>
    </row>
    <row r="24" spans="1:14" ht="15">
      <c r="A24" s="2"/>
      <c r="B24" s="29"/>
      <c r="C24" s="5" t="str">
        <f>C5</f>
        <v>day 3</v>
      </c>
      <c r="D24" s="8">
        <f>STDEV(D5:F5)</f>
        <v>0.0036055512754639926</v>
      </c>
      <c r="E24" s="8">
        <f>STDEV(G5:I5)</f>
        <v>0.0025166114784235852</v>
      </c>
      <c r="F24" s="8">
        <f>STDEV(J5:L5)</f>
        <v>0.0025166114784235857</v>
      </c>
      <c r="G24" s="2"/>
      <c r="H24" s="2"/>
      <c r="I24" s="2"/>
      <c r="J24" s="29"/>
      <c r="K24" s="5" t="str">
        <f>C5</f>
        <v>day 3</v>
      </c>
      <c r="L24" s="8">
        <f>STDEV(D11:F11)</f>
        <v>0.016513975307468478</v>
      </c>
      <c r="M24" s="8">
        <f>STDEV(G11:I11)</f>
        <v>0.011561767894748365</v>
      </c>
      <c r="N24" s="8">
        <f>STDEV(J11:L11)</f>
        <v>0.011544089350566987</v>
      </c>
    </row>
    <row r="25" spans="1:14" ht="15">
      <c r="A25" s="2"/>
      <c r="B25" s="29"/>
      <c r="C25" s="5" t="str">
        <f>C6</f>
        <v>day 4</v>
      </c>
      <c r="D25" s="8">
        <f>STDEV(D6:F6)</f>
        <v>0.0030000000000000027</v>
      </c>
      <c r="E25" s="8">
        <f>STDEV(G6:I6)</f>
        <v>0.0045092497528228985</v>
      </c>
      <c r="F25" s="8">
        <f>STDEV(J6:L6)</f>
        <v>0.0030000000000000027</v>
      </c>
      <c r="G25" s="2"/>
      <c r="H25" s="2"/>
      <c r="I25" s="2"/>
      <c r="J25" s="29"/>
      <c r="K25" s="5" t="str">
        <f>C6</f>
        <v>day 4</v>
      </c>
      <c r="L25" s="8">
        <f>STDEV(D12:F12)</f>
        <v>0.01374045801526691</v>
      </c>
      <c r="M25" s="8">
        <f>STDEV(G12:I12)</f>
        <v>0.02071630820592441</v>
      </c>
      <c r="N25" s="8">
        <f>STDEV(J12:L12)</f>
        <v>0.013761467889908285</v>
      </c>
    </row>
    <row r="26" spans="1:14" ht="15">
      <c r="A26" s="2"/>
      <c r="B26" s="29"/>
      <c r="C26" s="5" t="str">
        <f>C7</f>
        <v>day 5</v>
      </c>
      <c r="D26" s="8">
        <f>STDEV(D7:F7)</f>
        <v>0.0050332229568471705</v>
      </c>
      <c r="E26" s="8">
        <f>STDEV(G7:I7)</f>
        <v>0.0025166114784235267</v>
      </c>
      <c r="F26" s="8">
        <f>STDEV(J7:L7)</f>
        <v>0.003511884584284302</v>
      </c>
      <c r="G26" s="2"/>
      <c r="H26" s="2"/>
      <c r="I26" s="2"/>
      <c r="J26" s="29"/>
      <c r="K26" s="5" t="str">
        <f>C7</f>
        <v>day 5</v>
      </c>
      <c r="L26" s="8">
        <f>STDEV(D13:F13)</f>
        <v>0.023052929573345905</v>
      </c>
      <c r="M26" s="8">
        <f>STDEV(G13:I13)</f>
        <v>0.011561767894748158</v>
      </c>
      <c r="N26" s="8">
        <f>STDEV(J13:L13)</f>
        <v>0.01610956231323042</v>
      </c>
    </row>
    <row r="27" spans="1:14" ht="15">
      <c r="A27" s="2"/>
      <c r="B27" s="10"/>
      <c r="C27" s="10"/>
      <c r="D27" s="10"/>
      <c r="E27" s="2"/>
      <c r="F27" s="2"/>
      <c r="G27" s="10"/>
      <c r="H27" s="10"/>
      <c r="I27" s="10"/>
      <c r="J27" s="10"/>
      <c r="K27" s="10"/>
      <c r="L27" s="2"/>
      <c r="M27" s="17">
        <f>MAX(L21:M21)/MIN(L21:M21)</f>
        <v>1.263868854761212</v>
      </c>
      <c r="N27" s="17">
        <f>MAX(L21,N21)/MIN(N21,L21)</f>
        <v>1.2247642711209676</v>
      </c>
    </row>
    <row r="28" spans="1:1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>
      <c r="A29" s="2"/>
      <c r="B29" s="34" t="s">
        <v>18</v>
      </c>
      <c r="C29" s="34"/>
      <c r="D29" s="34"/>
      <c r="E29" s="34" t="s">
        <v>12</v>
      </c>
      <c r="F29" s="34"/>
      <c r="G29" s="2"/>
      <c r="H29" s="2"/>
      <c r="I29" s="2"/>
      <c r="J29" s="2"/>
      <c r="K29" s="2"/>
      <c r="L29" s="2"/>
      <c r="M29" s="2"/>
      <c r="N29" s="2"/>
    </row>
    <row r="30" spans="1:14" ht="15">
      <c r="A30" s="2"/>
      <c r="B30" s="36"/>
      <c r="C30" s="36"/>
      <c r="D30" s="36"/>
      <c r="E30" s="20" t="str">
        <f>C7</f>
        <v>day 5</v>
      </c>
      <c r="F30" s="19" t="str">
        <f>C13</f>
        <v>day 5</v>
      </c>
      <c r="G30" s="2"/>
      <c r="H30" s="2"/>
      <c r="I30" s="2"/>
      <c r="J30" s="2"/>
      <c r="K30" s="2"/>
      <c r="L30" s="2"/>
      <c r="M30" s="2"/>
      <c r="N30" s="2"/>
    </row>
    <row r="31" spans="1:14" ht="15">
      <c r="A31" s="2"/>
      <c r="B31" s="21" t="str">
        <f>D8</f>
        <v>shCtrl</v>
      </c>
      <c r="C31" s="22" t="s">
        <v>13</v>
      </c>
      <c r="D31" s="23" t="str">
        <f>G8</f>
        <v>shGSG2-1</v>
      </c>
      <c r="E31" s="24" t="s">
        <v>20</v>
      </c>
      <c r="F31" s="24" t="s">
        <v>20</v>
      </c>
      <c r="G31" s="2"/>
      <c r="H31" s="2"/>
      <c r="I31" s="2"/>
      <c r="J31" s="2"/>
      <c r="K31" s="2"/>
      <c r="L31" s="2"/>
      <c r="M31" s="2"/>
      <c r="N31" s="2"/>
    </row>
    <row r="32" spans="1:14" ht="15">
      <c r="A32" s="2"/>
      <c r="B32" s="21" t="str">
        <f>D8</f>
        <v>shCtrl</v>
      </c>
      <c r="C32" s="22" t="s">
        <v>13</v>
      </c>
      <c r="D32" s="23" t="str">
        <f>J2</f>
        <v>shGSG2-2</v>
      </c>
      <c r="E32" s="24" t="s">
        <v>20</v>
      </c>
      <c r="F32" s="24" t="s">
        <v>20</v>
      </c>
      <c r="G32" s="2"/>
      <c r="H32" s="2"/>
      <c r="I32" s="2"/>
      <c r="J32" s="2"/>
      <c r="K32" s="2"/>
      <c r="L32" s="2"/>
      <c r="M32" s="2"/>
      <c r="N32" s="2"/>
    </row>
  </sheetData>
  <sheetProtection/>
  <mergeCells count="14">
    <mergeCell ref="D2:F2"/>
    <mergeCell ref="G2:I2"/>
    <mergeCell ref="J2:L2"/>
    <mergeCell ref="B3:B7"/>
    <mergeCell ref="D8:F8"/>
    <mergeCell ref="G8:I8"/>
    <mergeCell ref="J8:L8"/>
    <mergeCell ref="B9:B13"/>
    <mergeCell ref="B17:B21"/>
    <mergeCell ref="J17:J21"/>
    <mergeCell ref="B22:B26"/>
    <mergeCell ref="J22:J26"/>
    <mergeCell ref="B29:D30"/>
    <mergeCell ref="E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GeneChem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GC008-2</dc:creator>
  <cp:keywords/>
  <dc:description/>
  <cp:lastModifiedBy>Envisage-3</cp:lastModifiedBy>
  <dcterms:created xsi:type="dcterms:W3CDTF">2012-04-10T07:13:00Z</dcterms:created>
  <dcterms:modified xsi:type="dcterms:W3CDTF">2024-02-06T07:10:05Z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919C8B07A21149FB8777D2D1D38A9A5A</vt:lpwstr>
  </property>
</Properties>
</file>